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8865" yWindow="465" windowWidth="19935" windowHeight="11760" tabRatio="500"/>
  </bookViews>
  <sheets>
    <sheet name="Тип Т" sheetId="2" r:id="rId1"/>
  </sheets>
  <calcPr calcId="14562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7" i="2" l="1"/>
  <c r="F50" i="2"/>
  <c r="N42" i="2"/>
  <c r="N43" i="2"/>
  <c r="N44" i="2"/>
  <c r="N41" i="2"/>
  <c r="J42" i="2"/>
  <c r="J43" i="2"/>
  <c r="J44" i="2"/>
  <c r="J41" i="2"/>
  <c r="H35" i="2"/>
  <c r="H36" i="2"/>
  <c r="H37" i="2"/>
  <c r="H38" i="2"/>
  <c r="H39" i="2"/>
  <c r="H40" i="2"/>
  <c r="H34" i="2"/>
  <c r="H28" i="2"/>
  <c r="H29" i="2"/>
  <c r="H30" i="2"/>
  <c r="H31" i="2"/>
  <c r="H32" i="2"/>
  <c r="H33" i="2"/>
  <c r="H27" i="2"/>
  <c r="H14" i="2"/>
  <c r="H15" i="2"/>
  <c r="H16" i="2"/>
  <c r="H17" i="2"/>
  <c r="H18" i="2"/>
  <c r="H19" i="2"/>
  <c r="H20" i="2"/>
  <c r="H21" i="2"/>
  <c r="H22" i="2"/>
  <c r="H23" i="2"/>
  <c r="H11" i="2"/>
  <c r="H12" i="2"/>
  <c r="H13" i="2"/>
  <c r="H10" i="2"/>
  <c r="I10" i="2"/>
  <c r="N25" i="2"/>
  <c r="N26" i="2"/>
  <c r="N24" i="2"/>
  <c r="L11" i="2"/>
  <c r="L12" i="2"/>
  <c r="L10" i="2"/>
  <c r="L18" i="2"/>
  <c r="L19" i="2"/>
  <c r="L17" i="2"/>
  <c r="L28" i="2"/>
  <c r="L29" i="2"/>
  <c r="L27" i="2"/>
  <c r="L35" i="2"/>
  <c r="L36" i="2"/>
  <c r="L34" i="2"/>
  <c r="I11" i="2"/>
  <c r="I12" i="2"/>
  <c r="I13" i="2"/>
  <c r="I14" i="2"/>
  <c r="I15" i="2"/>
  <c r="I16" i="2"/>
  <c r="I18" i="2"/>
  <c r="I19" i="2"/>
  <c r="I20" i="2"/>
  <c r="I21" i="2"/>
  <c r="I22" i="2"/>
  <c r="I23" i="2"/>
  <c r="I17" i="2"/>
  <c r="F48" i="2"/>
  <c r="F49" i="2"/>
  <c r="F51" i="2"/>
  <c r="F52" i="2"/>
  <c r="F53" i="2"/>
  <c r="F54" i="2"/>
  <c r="F55" i="2"/>
  <c r="F56" i="2"/>
  <c r="F47" i="2"/>
  <c r="I34" i="2"/>
  <c r="I35" i="2"/>
  <c r="I36" i="2"/>
  <c r="I37" i="2"/>
  <c r="I38" i="2"/>
  <c r="I39" i="2"/>
  <c r="I40" i="2"/>
  <c r="I28" i="2"/>
  <c r="I29" i="2"/>
  <c r="I30" i="2"/>
  <c r="I31" i="2"/>
  <c r="I32" i="2"/>
  <c r="I33" i="2"/>
  <c r="I27" i="2"/>
</calcChain>
</file>

<file path=xl/sharedStrings.xml><?xml version="1.0" encoding="utf-8"?>
<sst xmlns="http://schemas.openxmlformats.org/spreadsheetml/2006/main" count="52" uniqueCount="40">
  <si>
    <t>№</t>
  </si>
  <si>
    <t>Тип</t>
  </si>
  <si>
    <t>Полиспаст</t>
  </si>
  <si>
    <t>микроподъем</t>
  </si>
  <si>
    <t>микроперемещение</t>
  </si>
  <si>
    <t>ограниюитель груза</t>
  </si>
  <si>
    <t>Монорельсовая тележка</t>
  </si>
  <si>
    <t>4х1</t>
  </si>
  <si>
    <t>Скорость подъема, м/мин</t>
  </si>
  <si>
    <t>Скорость перемещения, м/мин</t>
  </si>
  <si>
    <t>Грузоподъемность, т</t>
  </si>
  <si>
    <t>Высота подъема, м</t>
  </si>
  <si>
    <t>2х1</t>
  </si>
  <si>
    <t>Стационарное исполнение</t>
  </si>
  <si>
    <t>Температура эксплуатации -40°С/+40°  -   +5%</t>
  </si>
  <si>
    <t>Тропическое исполнение -  +10%</t>
  </si>
  <si>
    <t>Для работы в химически-агрессивной среде(ISO - C4) -  +5%</t>
  </si>
  <si>
    <t>Покраска в цвет клиента                 +65 евро</t>
  </si>
  <si>
    <t>Ширина полки более 300мм         +2%</t>
  </si>
  <si>
    <t>Сейсмичность 8 баллов                   +5%</t>
  </si>
  <si>
    <t>Сейсмичность 9 баллов                   +8%</t>
  </si>
  <si>
    <t>ВТ01</t>
  </si>
  <si>
    <t>ВТ02</t>
  </si>
  <si>
    <t>ВТ35</t>
  </si>
  <si>
    <t>ВТ10</t>
  </si>
  <si>
    <t>ВТ45 (УСВ)</t>
  </si>
  <si>
    <t>ВТ39</t>
  </si>
  <si>
    <t>ВТ78 (УСВ)</t>
  </si>
  <si>
    <t>-</t>
  </si>
  <si>
    <t>Радиоуправление  крановое        +4000 евро</t>
  </si>
  <si>
    <t>Концевой выключатель на пер-ние тали (комплект) +400евро</t>
  </si>
  <si>
    <t>Крановое исполнение тали           +420 евро</t>
  </si>
  <si>
    <t>Опции:</t>
  </si>
  <si>
    <t>Исполнение взрывозащиты 1Еx ed IIC T5   +25%</t>
  </si>
  <si>
    <t>ВТ…3</t>
  </si>
  <si>
    <t>ВТ…4</t>
  </si>
  <si>
    <t>ВТ…5</t>
  </si>
  <si>
    <t>ВТ…6</t>
  </si>
  <si>
    <t>второй тормоз(только для талей тапи ВМТ)</t>
  </si>
  <si>
    <t xml:space="preserve">ПРАЙС-ЛИСТ на тали канатные электрические типа «ВТ», Болгария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</si>
</sst>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1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9" fillId="0" borderId="0" xfId="0" applyFont="1"/>
    <xf numFmtId="0" fontId="9" fillId="0" borderId="0" xfId="0" applyFont="1" applyFill="1"/>
    <xf numFmtId="0" fontId="10" fillId="0" borderId="0" xfId="0" applyFont="1" applyAlignment="1">
      <alignment horizontal="right"/>
    </xf>
    <xf numFmtId="0" fontId="11" fillId="0" borderId="0" xfId="0" applyFont="1"/>
    <xf numFmtId="1" fontId="4" fillId="0" borderId="3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wrapText="1"/>
    </xf>
    <xf numFmtId="1" fontId="8" fillId="0" borderId="0" xfId="0" applyNumberFormat="1" applyFont="1" applyBorder="1" applyAlignment="1">
      <alignment horizontal="right" wrapText="1"/>
    </xf>
    <xf numFmtId="1" fontId="8" fillId="0" borderId="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3" fillId="0" borderId="0" xfId="0" applyFont="1"/>
    <xf numFmtId="0" fontId="11" fillId="0" borderId="0" xfId="0" applyFont="1" applyFill="1"/>
    <xf numFmtId="0" fontId="8" fillId="0" borderId="3" xfId="0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right" wrapText="1"/>
    </xf>
    <xf numFmtId="1" fontId="8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wrapText="1"/>
    </xf>
    <xf numFmtId="1" fontId="8" fillId="0" borderId="3" xfId="0" applyNumberFormat="1" applyFont="1" applyFill="1" applyBorder="1" applyAlignment="1">
      <alignment horizontal="center" wrapText="1"/>
    </xf>
    <xf numFmtId="0" fontId="9" fillId="0" borderId="0" xfId="0" applyFont="1" applyAlignment="1"/>
    <xf numFmtId="0" fontId="13" fillId="0" borderId="15" xfId="0" applyFont="1" applyBorder="1" applyAlignment="1">
      <alignment horizontal="center"/>
    </xf>
    <xf numFmtId="0" fontId="12" fillId="0" borderId="3" xfId="0" applyFont="1" applyBorder="1" applyAlignment="1"/>
    <xf numFmtId="0" fontId="11" fillId="0" borderId="3" xfId="0" applyFont="1" applyBorder="1" applyAlignment="1"/>
    <xf numFmtId="0" fontId="11" fillId="0" borderId="0" xfId="0" applyFont="1" applyAlignment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" fontId="4" fillId="0" borderId="5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16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</cellXfs>
  <cellStyles count="14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63"/>
  <sheetViews>
    <sheetView tabSelected="1" workbookViewId="0">
      <selection activeCell="A4" sqref="A4:R4"/>
    </sheetView>
  </sheetViews>
  <sheetFormatPr defaultColWidth="11" defaultRowHeight="15.75" x14ac:dyDescent="0.25"/>
  <cols>
    <col min="1" max="1" width="2.875" style="9" customWidth="1"/>
    <col min="2" max="2" width="3.625" style="9" customWidth="1"/>
    <col min="3" max="3" width="5.5" style="9" customWidth="1"/>
    <col min="4" max="4" width="3.875" style="9" customWidth="1"/>
    <col min="5" max="5" width="4.5" style="9" customWidth="1"/>
    <col min="6" max="6" width="3.375" style="9" customWidth="1"/>
    <col min="7" max="7" width="3.625" style="9" customWidth="1"/>
    <col min="8" max="8" width="5.125" style="9" customWidth="1"/>
    <col min="9" max="9" width="5.625" style="9" customWidth="1"/>
    <col min="10" max="10" width="5" style="9" customWidth="1"/>
    <col min="11" max="12" width="5.125" style="10" customWidth="1"/>
    <col min="13" max="13" width="4.625" style="10" customWidth="1"/>
    <col min="14" max="14" width="5.625" style="10" customWidth="1"/>
    <col min="15" max="15" width="4.625" style="10" customWidth="1"/>
    <col min="16" max="16" width="5.125" style="9" customWidth="1"/>
    <col min="17" max="18" width="4.125" style="9" customWidth="1"/>
    <col min="19" max="19" width="20.5" customWidth="1"/>
    <col min="20" max="20" width="0.875" hidden="1" customWidth="1"/>
  </cols>
  <sheetData>
    <row r="3" spans="1:20" ht="12.75" customHeight="1" x14ac:dyDescent="0.25"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0" x14ac:dyDescent="0.25">
      <c r="A4" s="33" t="s">
        <v>39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20" ht="15.95" customHeight="1" x14ac:dyDescent="0.25">
      <c r="A5" s="71"/>
      <c r="B5" s="49" t="s">
        <v>10</v>
      </c>
      <c r="C5" s="49" t="s">
        <v>1</v>
      </c>
      <c r="D5" s="49" t="s">
        <v>2</v>
      </c>
      <c r="E5" s="49" t="s">
        <v>11</v>
      </c>
      <c r="F5" s="49" t="s">
        <v>8</v>
      </c>
      <c r="G5" s="49" t="s">
        <v>9</v>
      </c>
      <c r="H5" s="37"/>
      <c r="I5" s="38"/>
      <c r="J5" s="38"/>
      <c r="K5" s="38"/>
      <c r="L5" s="38"/>
      <c r="M5" s="39"/>
      <c r="N5" s="40"/>
      <c r="O5" s="67" t="s">
        <v>3</v>
      </c>
      <c r="P5" s="49" t="s">
        <v>4</v>
      </c>
      <c r="Q5" s="69" t="s">
        <v>38</v>
      </c>
      <c r="R5" s="63" t="s">
        <v>5</v>
      </c>
    </row>
    <row r="6" spans="1:20" x14ac:dyDescent="0.25">
      <c r="A6" s="72"/>
      <c r="B6" s="50"/>
      <c r="C6" s="50"/>
      <c r="D6" s="50"/>
      <c r="E6" s="50"/>
      <c r="F6" s="50"/>
      <c r="G6" s="50"/>
      <c r="H6" s="51" t="s">
        <v>13</v>
      </c>
      <c r="I6" s="52"/>
      <c r="J6" s="53"/>
      <c r="K6" s="45" t="s">
        <v>6</v>
      </c>
      <c r="L6" s="46"/>
      <c r="M6" s="47"/>
      <c r="N6" s="48"/>
      <c r="O6" s="68"/>
      <c r="P6" s="50"/>
      <c r="Q6" s="70"/>
      <c r="R6" s="64"/>
    </row>
    <row r="7" spans="1:20" x14ac:dyDescent="0.25">
      <c r="A7" s="72"/>
      <c r="B7" s="50"/>
      <c r="C7" s="50"/>
      <c r="D7" s="50"/>
      <c r="E7" s="50"/>
      <c r="F7" s="50"/>
      <c r="G7" s="50"/>
      <c r="H7" s="65" t="s">
        <v>21</v>
      </c>
      <c r="I7" s="54" t="s">
        <v>22</v>
      </c>
      <c r="J7" s="54" t="s">
        <v>23</v>
      </c>
      <c r="K7" s="66" t="s">
        <v>24</v>
      </c>
      <c r="L7" s="66" t="s">
        <v>25</v>
      </c>
      <c r="M7" s="66" t="s">
        <v>26</v>
      </c>
      <c r="N7" s="66" t="s">
        <v>27</v>
      </c>
      <c r="O7" s="68"/>
      <c r="P7" s="50"/>
      <c r="Q7" s="70"/>
      <c r="R7" s="64"/>
    </row>
    <row r="8" spans="1:20" ht="75" customHeight="1" x14ac:dyDescent="0.25">
      <c r="A8" s="73"/>
      <c r="B8" s="50"/>
      <c r="C8" s="50"/>
      <c r="D8" s="50"/>
      <c r="E8" s="50"/>
      <c r="F8" s="50"/>
      <c r="G8" s="50"/>
      <c r="H8" s="65"/>
      <c r="I8" s="55"/>
      <c r="J8" s="55"/>
      <c r="K8" s="66"/>
      <c r="L8" s="66"/>
      <c r="M8" s="66"/>
      <c r="N8" s="66"/>
      <c r="O8" s="68"/>
      <c r="P8" s="50"/>
      <c r="Q8" s="70"/>
      <c r="R8" s="64"/>
      <c r="T8" s="6"/>
    </row>
    <row r="9" spans="1:20" x14ac:dyDescent="0.25">
      <c r="A9" s="13" t="s">
        <v>0</v>
      </c>
      <c r="B9" s="4">
        <v>2</v>
      </c>
      <c r="C9" s="4">
        <v>3</v>
      </c>
      <c r="D9" s="4">
        <v>4</v>
      </c>
      <c r="E9" s="4">
        <v>5</v>
      </c>
      <c r="F9" s="13">
        <v>6</v>
      </c>
      <c r="G9" s="4">
        <v>7</v>
      </c>
      <c r="H9" s="4">
        <v>8</v>
      </c>
      <c r="I9" s="4">
        <v>9</v>
      </c>
      <c r="J9" s="4">
        <v>10</v>
      </c>
      <c r="K9" s="13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T9" s="6"/>
    </row>
    <row r="10" spans="1:20" x14ac:dyDescent="0.25">
      <c r="A10" s="13">
        <v>1</v>
      </c>
      <c r="B10" s="60">
        <v>1</v>
      </c>
      <c r="C10" s="41" t="s">
        <v>34</v>
      </c>
      <c r="D10" s="41" t="s">
        <v>12</v>
      </c>
      <c r="E10" s="5">
        <v>6</v>
      </c>
      <c r="F10" s="41">
        <v>8</v>
      </c>
      <c r="G10" s="41">
        <v>20</v>
      </c>
      <c r="H10" s="26">
        <f>K10/1.15</f>
        <v>2008.6956521739132</v>
      </c>
      <c r="I10" s="26">
        <f>H10/1.06</f>
        <v>1894.9958982772766</v>
      </c>
      <c r="J10" s="26"/>
      <c r="K10" s="25">
        <v>2310</v>
      </c>
      <c r="L10" s="27">
        <f>K10*1.2</f>
        <v>2772</v>
      </c>
      <c r="M10" s="27"/>
      <c r="N10" s="27"/>
      <c r="O10" s="28" t="s">
        <v>28</v>
      </c>
      <c r="P10" s="29">
        <v>310</v>
      </c>
      <c r="Q10" s="29">
        <v>700</v>
      </c>
      <c r="R10" s="29">
        <v>220</v>
      </c>
      <c r="T10" s="7"/>
    </row>
    <row r="11" spans="1:20" x14ac:dyDescent="0.25">
      <c r="A11" s="13">
        <v>2</v>
      </c>
      <c r="B11" s="61"/>
      <c r="C11" s="42"/>
      <c r="D11" s="42"/>
      <c r="E11" s="5">
        <v>9</v>
      </c>
      <c r="F11" s="42"/>
      <c r="G11" s="42"/>
      <c r="H11" s="26">
        <f t="shared" ref="H11:H23" si="0">K11/1.15</f>
        <v>2078.2608695652175</v>
      </c>
      <c r="I11" s="26">
        <f t="shared" ref="I11:I16" si="1">H11/1.06</f>
        <v>1960.6234618539786</v>
      </c>
      <c r="J11" s="26"/>
      <c r="K11" s="25">
        <v>2390</v>
      </c>
      <c r="L11" s="27">
        <f t="shared" ref="L11:L12" si="2">K11*1.2</f>
        <v>2868</v>
      </c>
      <c r="M11" s="27"/>
      <c r="N11" s="27"/>
      <c r="O11" s="28" t="s">
        <v>28</v>
      </c>
      <c r="P11" s="29">
        <v>310</v>
      </c>
      <c r="Q11" s="29">
        <v>700</v>
      </c>
      <c r="R11" s="29">
        <v>220</v>
      </c>
      <c r="T11" s="7"/>
    </row>
    <row r="12" spans="1:20" x14ac:dyDescent="0.25">
      <c r="A12" s="13">
        <v>3</v>
      </c>
      <c r="B12" s="61"/>
      <c r="C12" s="42"/>
      <c r="D12" s="42"/>
      <c r="E12" s="5">
        <v>12</v>
      </c>
      <c r="F12" s="42"/>
      <c r="G12" s="42"/>
      <c r="H12" s="26">
        <f t="shared" si="0"/>
        <v>2147.826086956522</v>
      </c>
      <c r="I12" s="26">
        <f t="shared" si="1"/>
        <v>2026.251025430681</v>
      </c>
      <c r="J12" s="26"/>
      <c r="K12" s="25">
        <v>2470</v>
      </c>
      <c r="L12" s="27">
        <f t="shared" si="2"/>
        <v>2964</v>
      </c>
      <c r="M12" s="27"/>
      <c r="N12" s="27"/>
      <c r="O12" s="28" t="s">
        <v>28</v>
      </c>
      <c r="P12" s="29">
        <v>310</v>
      </c>
      <c r="Q12" s="29">
        <v>700</v>
      </c>
      <c r="R12" s="29">
        <v>220</v>
      </c>
      <c r="T12" s="7"/>
    </row>
    <row r="13" spans="1:20" x14ac:dyDescent="0.25">
      <c r="A13" s="13">
        <v>4</v>
      </c>
      <c r="B13" s="61"/>
      <c r="C13" s="42"/>
      <c r="D13" s="42"/>
      <c r="E13" s="5">
        <v>18</v>
      </c>
      <c r="F13" s="42"/>
      <c r="G13" s="42"/>
      <c r="H13" s="26">
        <f t="shared" si="0"/>
        <v>2440</v>
      </c>
      <c r="I13" s="26">
        <f t="shared" si="1"/>
        <v>2301.8867924528299</v>
      </c>
      <c r="J13" s="26"/>
      <c r="K13" s="25">
        <v>2806</v>
      </c>
      <c r="L13" s="27"/>
      <c r="M13" s="27"/>
      <c r="N13" s="27"/>
      <c r="O13" s="28" t="s">
        <v>28</v>
      </c>
      <c r="P13" s="29">
        <v>420</v>
      </c>
      <c r="Q13" s="29">
        <v>350</v>
      </c>
      <c r="R13" s="29">
        <v>220</v>
      </c>
      <c r="T13" s="7"/>
    </row>
    <row r="14" spans="1:20" x14ac:dyDescent="0.25">
      <c r="A14" s="13">
        <v>5</v>
      </c>
      <c r="B14" s="61"/>
      <c r="C14" s="42"/>
      <c r="D14" s="42"/>
      <c r="E14" s="5">
        <v>24</v>
      </c>
      <c r="F14" s="42"/>
      <c r="G14" s="42"/>
      <c r="H14" s="26">
        <f t="shared" si="0"/>
        <v>2600.8695652173915</v>
      </c>
      <c r="I14" s="26">
        <f t="shared" si="1"/>
        <v>2453.650533223954</v>
      </c>
      <c r="J14" s="26"/>
      <c r="K14" s="25">
        <v>2991</v>
      </c>
      <c r="L14" s="27"/>
      <c r="M14" s="27"/>
      <c r="N14" s="27"/>
      <c r="O14" s="28" t="s">
        <v>28</v>
      </c>
      <c r="P14" s="29">
        <v>420</v>
      </c>
      <c r="Q14" s="29">
        <v>350</v>
      </c>
      <c r="R14" s="29">
        <v>220</v>
      </c>
      <c r="T14" s="7"/>
    </row>
    <row r="15" spans="1:20" x14ac:dyDescent="0.25">
      <c r="A15" s="13">
        <v>6</v>
      </c>
      <c r="B15" s="61"/>
      <c r="C15" s="42"/>
      <c r="D15" s="42"/>
      <c r="E15" s="5">
        <v>30</v>
      </c>
      <c r="F15" s="42"/>
      <c r="G15" s="42"/>
      <c r="H15" s="26">
        <f t="shared" si="0"/>
        <v>3492.1739130434785</v>
      </c>
      <c r="I15" s="26">
        <f t="shared" si="1"/>
        <v>3294.5036915504511</v>
      </c>
      <c r="J15" s="26"/>
      <c r="K15" s="25">
        <v>4016</v>
      </c>
      <c r="L15" s="27"/>
      <c r="M15" s="27"/>
      <c r="N15" s="27"/>
      <c r="O15" s="28" t="s">
        <v>28</v>
      </c>
      <c r="P15" s="29">
        <v>420</v>
      </c>
      <c r="Q15" s="29">
        <v>350</v>
      </c>
      <c r="R15" s="29">
        <v>220</v>
      </c>
      <c r="T15" s="7"/>
    </row>
    <row r="16" spans="1:20" x14ac:dyDescent="0.25">
      <c r="A16" s="13">
        <v>7</v>
      </c>
      <c r="B16" s="62"/>
      <c r="C16" s="42"/>
      <c r="D16" s="59"/>
      <c r="E16" s="5">
        <v>36</v>
      </c>
      <c r="F16" s="59"/>
      <c r="G16" s="59"/>
      <c r="H16" s="26">
        <f t="shared" si="0"/>
        <v>3535.652173913044</v>
      </c>
      <c r="I16" s="26">
        <f t="shared" si="1"/>
        <v>3335.5209187858904</v>
      </c>
      <c r="J16" s="26"/>
      <c r="K16" s="25">
        <v>4066</v>
      </c>
      <c r="L16" s="27"/>
      <c r="M16" s="27"/>
      <c r="N16" s="27"/>
      <c r="O16" s="28" t="s">
        <v>28</v>
      </c>
      <c r="P16" s="29">
        <v>420</v>
      </c>
      <c r="Q16" s="29">
        <v>350</v>
      </c>
      <c r="R16" s="29">
        <v>220</v>
      </c>
      <c r="T16" s="7"/>
    </row>
    <row r="17" spans="1:20" x14ac:dyDescent="0.25">
      <c r="A17" s="13">
        <v>8</v>
      </c>
      <c r="B17" s="41">
        <v>2</v>
      </c>
      <c r="C17" s="41" t="s">
        <v>35</v>
      </c>
      <c r="D17" s="41" t="s">
        <v>12</v>
      </c>
      <c r="E17" s="5">
        <v>6</v>
      </c>
      <c r="F17" s="41">
        <v>8</v>
      </c>
      <c r="G17" s="41">
        <v>20</v>
      </c>
      <c r="H17" s="26">
        <f t="shared" si="0"/>
        <v>3200.8695652173915</v>
      </c>
      <c r="I17" s="26">
        <f>H17/1.06</f>
        <v>3019.6882690730108</v>
      </c>
      <c r="J17" s="26"/>
      <c r="K17" s="25">
        <v>3681</v>
      </c>
      <c r="L17" s="27">
        <f>K17*1.2</f>
        <v>4417.2</v>
      </c>
      <c r="M17" s="27"/>
      <c r="N17" s="27"/>
      <c r="O17" s="28">
        <v>540</v>
      </c>
      <c r="P17" s="29">
        <v>310</v>
      </c>
      <c r="Q17" s="29">
        <v>700</v>
      </c>
      <c r="R17" s="29">
        <v>220</v>
      </c>
      <c r="T17" s="8"/>
    </row>
    <row r="18" spans="1:20" x14ac:dyDescent="0.25">
      <c r="A18" s="13">
        <v>9</v>
      </c>
      <c r="B18" s="42"/>
      <c r="C18" s="42"/>
      <c r="D18" s="42"/>
      <c r="E18" s="5">
        <v>9</v>
      </c>
      <c r="F18" s="42"/>
      <c r="G18" s="42"/>
      <c r="H18" s="26">
        <f t="shared" si="0"/>
        <v>3235.652173913044</v>
      </c>
      <c r="I18" s="26">
        <f t="shared" ref="I18:I23" si="3">H18/1.06</f>
        <v>3052.502050861362</v>
      </c>
      <c r="J18" s="26"/>
      <c r="K18" s="25">
        <v>3721</v>
      </c>
      <c r="L18" s="27">
        <f t="shared" ref="L18:L19" si="4">K18*1.2</f>
        <v>4465.2</v>
      </c>
      <c r="M18" s="27"/>
      <c r="N18" s="27"/>
      <c r="O18" s="28">
        <v>540</v>
      </c>
      <c r="P18" s="29">
        <v>310</v>
      </c>
      <c r="Q18" s="29">
        <v>700</v>
      </c>
      <c r="R18" s="29">
        <v>220</v>
      </c>
      <c r="T18" s="6"/>
    </row>
    <row r="19" spans="1:20" x14ac:dyDescent="0.25">
      <c r="A19" s="13">
        <v>10</v>
      </c>
      <c r="B19" s="42"/>
      <c r="C19" s="42"/>
      <c r="D19" s="42"/>
      <c r="E19" s="5">
        <v>12</v>
      </c>
      <c r="F19" s="42"/>
      <c r="G19" s="42"/>
      <c r="H19" s="26">
        <f t="shared" si="0"/>
        <v>3270.434782608696</v>
      </c>
      <c r="I19" s="26">
        <f t="shared" si="3"/>
        <v>3085.3158326497132</v>
      </c>
      <c r="J19" s="26"/>
      <c r="K19" s="25">
        <v>3761</v>
      </c>
      <c r="L19" s="27">
        <f t="shared" si="4"/>
        <v>4513.2</v>
      </c>
      <c r="M19" s="27"/>
      <c r="N19" s="27"/>
      <c r="O19" s="28">
        <v>540</v>
      </c>
      <c r="P19" s="29">
        <v>310</v>
      </c>
      <c r="Q19" s="29">
        <v>700</v>
      </c>
      <c r="R19" s="29">
        <v>220</v>
      </c>
      <c r="T19" s="6"/>
    </row>
    <row r="20" spans="1:20" x14ac:dyDescent="0.25">
      <c r="A20" s="13">
        <v>11</v>
      </c>
      <c r="B20" s="42"/>
      <c r="C20" s="42"/>
      <c r="D20" s="42"/>
      <c r="E20" s="5">
        <v>18</v>
      </c>
      <c r="F20" s="42"/>
      <c r="G20" s="42"/>
      <c r="H20" s="26">
        <f t="shared" si="0"/>
        <v>3722.608695652174</v>
      </c>
      <c r="I20" s="26">
        <f t="shared" si="3"/>
        <v>3511.8949958982771</v>
      </c>
      <c r="J20" s="26"/>
      <c r="K20" s="25">
        <v>4281</v>
      </c>
      <c r="L20" s="27"/>
      <c r="M20" s="27"/>
      <c r="N20" s="27"/>
      <c r="O20" s="28">
        <v>540</v>
      </c>
      <c r="P20" s="29">
        <v>420</v>
      </c>
      <c r="Q20" s="29">
        <v>350</v>
      </c>
      <c r="R20" s="29">
        <v>220</v>
      </c>
      <c r="T20" s="6"/>
    </row>
    <row r="21" spans="1:20" x14ac:dyDescent="0.25">
      <c r="A21" s="13">
        <v>12</v>
      </c>
      <c r="B21" s="42"/>
      <c r="C21" s="42"/>
      <c r="D21" s="42"/>
      <c r="E21" s="5">
        <v>24</v>
      </c>
      <c r="F21" s="42"/>
      <c r="G21" s="42"/>
      <c r="H21" s="26">
        <f t="shared" si="0"/>
        <v>3847.826086956522</v>
      </c>
      <c r="I21" s="26">
        <f t="shared" si="3"/>
        <v>3630.0246103363411</v>
      </c>
      <c r="J21" s="26"/>
      <c r="K21" s="25">
        <v>4425</v>
      </c>
      <c r="L21" s="27"/>
      <c r="M21" s="27"/>
      <c r="N21" s="27"/>
      <c r="O21" s="28">
        <v>540</v>
      </c>
      <c r="P21" s="29">
        <v>420</v>
      </c>
      <c r="Q21" s="29">
        <v>350</v>
      </c>
      <c r="R21" s="29">
        <v>220</v>
      </c>
    </row>
    <row r="22" spans="1:20" x14ac:dyDescent="0.25">
      <c r="A22" s="13">
        <v>13</v>
      </c>
      <c r="B22" s="42"/>
      <c r="C22" s="42"/>
      <c r="D22" s="42"/>
      <c r="E22" s="5">
        <v>30</v>
      </c>
      <c r="F22" s="42"/>
      <c r="G22" s="42"/>
      <c r="H22" s="26">
        <f t="shared" si="0"/>
        <v>4432.1739130434789</v>
      </c>
      <c r="I22" s="26">
        <f t="shared" si="3"/>
        <v>4181.2961443806407</v>
      </c>
      <c r="J22" s="26"/>
      <c r="K22" s="25">
        <v>5097</v>
      </c>
      <c r="L22" s="27"/>
      <c r="M22" s="27"/>
      <c r="N22" s="27"/>
      <c r="O22" s="28">
        <v>540</v>
      </c>
      <c r="P22" s="29">
        <v>420</v>
      </c>
      <c r="Q22" s="29">
        <v>350</v>
      </c>
      <c r="R22" s="29">
        <v>220</v>
      </c>
    </row>
    <row r="23" spans="1:20" x14ac:dyDescent="0.25">
      <c r="A23" s="13">
        <v>14</v>
      </c>
      <c r="B23" s="42"/>
      <c r="C23" s="42"/>
      <c r="D23" s="42"/>
      <c r="E23" s="5">
        <v>36</v>
      </c>
      <c r="F23" s="42"/>
      <c r="G23" s="42"/>
      <c r="H23" s="26">
        <f t="shared" si="0"/>
        <v>4592.1739130434789</v>
      </c>
      <c r="I23" s="26">
        <f t="shared" si="3"/>
        <v>4332.2395406070555</v>
      </c>
      <c r="J23" s="26"/>
      <c r="K23" s="25">
        <v>5281</v>
      </c>
      <c r="L23" s="27"/>
      <c r="M23" s="27"/>
      <c r="N23" s="27"/>
      <c r="O23" s="28">
        <v>540</v>
      </c>
      <c r="P23" s="29">
        <v>420</v>
      </c>
      <c r="Q23" s="29">
        <v>350</v>
      </c>
      <c r="R23" s="29">
        <v>220</v>
      </c>
    </row>
    <row r="24" spans="1:20" x14ac:dyDescent="0.25">
      <c r="A24" s="13">
        <v>15</v>
      </c>
      <c r="B24" s="58">
        <v>4</v>
      </c>
      <c r="C24" s="58" t="s">
        <v>35</v>
      </c>
      <c r="D24" s="58" t="s">
        <v>7</v>
      </c>
      <c r="E24" s="5">
        <v>6</v>
      </c>
      <c r="F24" s="58">
        <v>4</v>
      </c>
      <c r="G24" s="58">
        <v>20</v>
      </c>
      <c r="H24" s="26"/>
      <c r="I24" s="30"/>
      <c r="J24" s="26">
        <v>1370</v>
      </c>
      <c r="K24" s="31"/>
      <c r="L24" s="27"/>
      <c r="M24" s="25">
        <v>4625</v>
      </c>
      <c r="N24" s="27">
        <f t="shared" ref="N24:N26" si="5">M24*1.2</f>
        <v>5550</v>
      </c>
      <c r="O24" s="28">
        <v>540</v>
      </c>
      <c r="P24" s="29">
        <v>310</v>
      </c>
      <c r="Q24" s="29">
        <v>700</v>
      </c>
      <c r="R24" s="29">
        <v>220</v>
      </c>
    </row>
    <row r="25" spans="1:20" x14ac:dyDescent="0.25">
      <c r="A25" s="13">
        <v>16</v>
      </c>
      <c r="B25" s="42"/>
      <c r="C25" s="42"/>
      <c r="D25" s="42"/>
      <c r="E25" s="5">
        <v>9</v>
      </c>
      <c r="F25" s="42"/>
      <c r="G25" s="42"/>
      <c r="H25" s="26"/>
      <c r="I25" s="30"/>
      <c r="J25" s="26">
        <v>1480</v>
      </c>
      <c r="K25" s="31"/>
      <c r="L25" s="27"/>
      <c r="M25" s="25">
        <v>4712</v>
      </c>
      <c r="N25" s="27">
        <f t="shared" si="5"/>
        <v>5654.4</v>
      </c>
      <c r="O25" s="28">
        <v>540</v>
      </c>
      <c r="P25" s="29">
        <v>420</v>
      </c>
      <c r="Q25" s="29">
        <v>350</v>
      </c>
      <c r="R25" s="29">
        <v>220</v>
      </c>
    </row>
    <row r="26" spans="1:20" x14ac:dyDescent="0.25">
      <c r="A26" s="13">
        <v>17</v>
      </c>
      <c r="B26" s="59"/>
      <c r="C26" s="59"/>
      <c r="D26" s="59"/>
      <c r="E26" s="5">
        <v>12</v>
      </c>
      <c r="F26" s="59"/>
      <c r="G26" s="59"/>
      <c r="H26" s="26"/>
      <c r="I26" s="30"/>
      <c r="J26" s="26">
        <v>1530</v>
      </c>
      <c r="K26" s="31"/>
      <c r="L26" s="27"/>
      <c r="M26" s="25">
        <v>4801</v>
      </c>
      <c r="N26" s="27">
        <f t="shared" si="5"/>
        <v>5761.2</v>
      </c>
      <c r="O26" s="28">
        <v>540</v>
      </c>
      <c r="P26" s="29">
        <v>420</v>
      </c>
      <c r="Q26" s="29">
        <v>350</v>
      </c>
      <c r="R26" s="29">
        <v>220</v>
      </c>
    </row>
    <row r="27" spans="1:20" x14ac:dyDescent="0.25">
      <c r="A27" s="13">
        <v>18</v>
      </c>
      <c r="B27" s="41">
        <v>3.2</v>
      </c>
      <c r="C27" s="41" t="s">
        <v>36</v>
      </c>
      <c r="D27" s="41" t="s">
        <v>12</v>
      </c>
      <c r="E27" s="5">
        <v>6</v>
      </c>
      <c r="F27" s="41">
        <v>8</v>
      </c>
      <c r="G27" s="43">
        <v>20</v>
      </c>
      <c r="H27" s="26">
        <f t="shared" ref="H27:H40" si="6">K27/1.15</f>
        <v>3571.3043478260875</v>
      </c>
      <c r="I27" s="26">
        <f>H27/1.065</f>
        <v>3353.3374157991434</v>
      </c>
      <c r="J27" s="26"/>
      <c r="K27" s="25">
        <v>4107</v>
      </c>
      <c r="L27" s="27">
        <f>K27*1.2</f>
        <v>4928.3999999999996</v>
      </c>
      <c r="M27" s="27"/>
      <c r="N27" s="27"/>
      <c r="O27" s="28">
        <v>540</v>
      </c>
      <c r="P27" s="29">
        <v>310</v>
      </c>
      <c r="Q27" s="29">
        <v>700</v>
      </c>
      <c r="R27" s="29">
        <v>220</v>
      </c>
    </row>
    <row r="28" spans="1:20" x14ac:dyDescent="0.25">
      <c r="A28" s="13">
        <v>19</v>
      </c>
      <c r="B28" s="42"/>
      <c r="C28" s="42"/>
      <c r="D28" s="42"/>
      <c r="E28" s="5">
        <v>9</v>
      </c>
      <c r="F28" s="42"/>
      <c r="G28" s="44"/>
      <c r="H28" s="26">
        <f t="shared" si="6"/>
        <v>3617.3913043478265</v>
      </c>
      <c r="I28" s="26">
        <f t="shared" ref="I28:I40" si="7">H28/1.065</f>
        <v>3396.6115533782408</v>
      </c>
      <c r="J28" s="26"/>
      <c r="K28" s="25">
        <v>4160</v>
      </c>
      <c r="L28" s="27">
        <f t="shared" ref="L28:L29" si="8">K28*1.2</f>
        <v>4992</v>
      </c>
      <c r="M28" s="27"/>
      <c r="N28" s="27"/>
      <c r="O28" s="28">
        <v>540</v>
      </c>
      <c r="P28" s="29">
        <v>310</v>
      </c>
      <c r="Q28" s="29">
        <v>700</v>
      </c>
      <c r="R28" s="29">
        <v>220</v>
      </c>
    </row>
    <row r="29" spans="1:20" x14ac:dyDescent="0.25">
      <c r="A29" s="13">
        <v>20</v>
      </c>
      <c r="B29" s="42"/>
      <c r="C29" s="42"/>
      <c r="D29" s="42"/>
      <c r="E29" s="5">
        <v>12</v>
      </c>
      <c r="F29" s="42"/>
      <c r="G29" s="44"/>
      <c r="H29" s="26">
        <f t="shared" si="6"/>
        <v>3834.7826086956525</v>
      </c>
      <c r="I29" s="26">
        <f t="shared" si="7"/>
        <v>3600.7348438456834</v>
      </c>
      <c r="J29" s="26"/>
      <c r="K29" s="25">
        <v>4410</v>
      </c>
      <c r="L29" s="27">
        <f t="shared" si="8"/>
        <v>5292</v>
      </c>
      <c r="M29" s="27"/>
      <c r="N29" s="27"/>
      <c r="O29" s="28">
        <v>540</v>
      </c>
      <c r="P29" s="29">
        <v>310</v>
      </c>
      <c r="Q29" s="29">
        <v>700</v>
      </c>
      <c r="R29" s="29">
        <v>220</v>
      </c>
    </row>
    <row r="30" spans="1:20" x14ac:dyDescent="0.25">
      <c r="A30" s="13">
        <v>21</v>
      </c>
      <c r="B30" s="42"/>
      <c r="C30" s="42"/>
      <c r="D30" s="42"/>
      <c r="E30" s="5">
        <v>18</v>
      </c>
      <c r="F30" s="42"/>
      <c r="G30" s="44"/>
      <c r="H30" s="26">
        <f t="shared" si="6"/>
        <v>4155.652173913044</v>
      </c>
      <c r="I30" s="26">
        <f t="shared" si="7"/>
        <v>3902.0208205756285</v>
      </c>
      <c r="J30" s="26"/>
      <c r="K30" s="25">
        <v>4779</v>
      </c>
      <c r="L30" s="27"/>
      <c r="M30" s="27"/>
      <c r="N30" s="27"/>
      <c r="O30" s="28">
        <v>540</v>
      </c>
      <c r="P30" s="29">
        <v>420</v>
      </c>
      <c r="Q30" s="29">
        <v>350</v>
      </c>
      <c r="R30" s="29">
        <v>220</v>
      </c>
    </row>
    <row r="31" spans="1:20" x14ac:dyDescent="0.25">
      <c r="A31" s="13">
        <v>22</v>
      </c>
      <c r="B31" s="42"/>
      <c r="C31" s="42"/>
      <c r="D31" s="42"/>
      <c r="E31" s="5">
        <v>24</v>
      </c>
      <c r="F31" s="42"/>
      <c r="G31" s="44"/>
      <c r="H31" s="26">
        <f t="shared" si="6"/>
        <v>4247.826086956522</v>
      </c>
      <c r="I31" s="26">
        <f t="shared" si="7"/>
        <v>3988.5690957338238</v>
      </c>
      <c r="J31" s="26"/>
      <c r="K31" s="25">
        <v>4885</v>
      </c>
      <c r="L31" s="27"/>
      <c r="M31" s="27"/>
      <c r="N31" s="27"/>
      <c r="O31" s="28">
        <v>540</v>
      </c>
      <c r="P31" s="29">
        <v>420</v>
      </c>
      <c r="Q31" s="29">
        <v>350</v>
      </c>
      <c r="R31" s="29">
        <v>220</v>
      </c>
    </row>
    <row r="32" spans="1:20" x14ac:dyDescent="0.25">
      <c r="A32" s="13">
        <v>23</v>
      </c>
      <c r="B32" s="42"/>
      <c r="C32" s="42"/>
      <c r="D32" s="42"/>
      <c r="E32" s="5">
        <v>30</v>
      </c>
      <c r="F32" s="42"/>
      <c r="G32" s="44"/>
      <c r="H32" s="26">
        <f t="shared" si="6"/>
        <v>5522.608695652174</v>
      </c>
      <c r="I32" s="26">
        <f t="shared" si="7"/>
        <v>5185.5480710349057</v>
      </c>
      <c r="J32" s="26"/>
      <c r="K32" s="25">
        <v>6351</v>
      </c>
      <c r="L32" s="27"/>
      <c r="M32" s="27"/>
      <c r="N32" s="27"/>
      <c r="O32" s="28">
        <v>650</v>
      </c>
      <c r="P32" s="29">
        <v>420</v>
      </c>
      <c r="Q32" s="29">
        <v>350</v>
      </c>
      <c r="R32" s="29">
        <v>220</v>
      </c>
    </row>
    <row r="33" spans="1:20" x14ac:dyDescent="0.25">
      <c r="A33" s="13">
        <v>24</v>
      </c>
      <c r="B33" s="42"/>
      <c r="C33" s="42"/>
      <c r="D33" s="42"/>
      <c r="E33" s="5">
        <v>36</v>
      </c>
      <c r="F33" s="42"/>
      <c r="G33" s="44"/>
      <c r="H33" s="26">
        <f t="shared" si="6"/>
        <v>6199.130434782609</v>
      </c>
      <c r="I33" s="26">
        <f t="shared" si="7"/>
        <v>5820.7797509695865</v>
      </c>
      <c r="J33" s="26"/>
      <c r="K33" s="25">
        <v>7129</v>
      </c>
      <c r="L33" s="27"/>
      <c r="M33" s="27"/>
      <c r="N33" s="27"/>
      <c r="O33" s="28">
        <v>650</v>
      </c>
      <c r="P33" s="29">
        <v>420</v>
      </c>
      <c r="Q33" s="29">
        <v>350</v>
      </c>
      <c r="R33" s="29">
        <v>220</v>
      </c>
    </row>
    <row r="34" spans="1:20" x14ac:dyDescent="0.25">
      <c r="A34" s="13">
        <v>25</v>
      </c>
      <c r="B34" s="41">
        <v>5</v>
      </c>
      <c r="C34" s="41" t="s">
        <v>37</v>
      </c>
      <c r="D34" s="41" t="s">
        <v>12</v>
      </c>
      <c r="E34" s="5">
        <v>6</v>
      </c>
      <c r="F34" s="41">
        <v>8</v>
      </c>
      <c r="G34" s="43">
        <v>20</v>
      </c>
      <c r="H34" s="26">
        <f t="shared" si="6"/>
        <v>4753.04347826087</v>
      </c>
      <c r="I34" s="26">
        <f>H34/1.065</f>
        <v>4462.9516227801596</v>
      </c>
      <c r="J34" s="26"/>
      <c r="K34" s="25">
        <v>5466</v>
      </c>
      <c r="L34" s="27">
        <f>K34*1.2</f>
        <v>6559.2</v>
      </c>
      <c r="M34" s="31"/>
      <c r="N34" s="31"/>
      <c r="O34" s="28">
        <v>650</v>
      </c>
      <c r="P34" s="29">
        <v>310</v>
      </c>
      <c r="Q34" s="29">
        <v>800</v>
      </c>
      <c r="R34" s="29">
        <v>220</v>
      </c>
    </row>
    <row r="35" spans="1:20" x14ac:dyDescent="0.25">
      <c r="A35" s="13">
        <v>26</v>
      </c>
      <c r="B35" s="42"/>
      <c r="C35" s="42"/>
      <c r="D35" s="42"/>
      <c r="E35" s="5">
        <v>9</v>
      </c>
      <c r="F35" s="42"/>
      <c r="G35" s="44"/>
      <c r="H35" s="26">
        <f t="shared" si="6"/>
        <v>5051.304347826087</v>
      </c>
      <c r="I35" s="26">
        <f t="shared" si="7"/>
        <v>4743.0087773014902</v>
      </c>
      <c r="J35" s="26"/>
      <c r="K35" s="25">
        <v>5809</v>
      </c>
      <c r="L35" s="27">
        <f t="shared" ref="L35:L36" si="9">K35*1.2</f>
        <v>6970.8</v>
      </c>
      <c r="M35" s="31"/>
      <c r="N35" s="31"/>
      <c r="O35" s="28">
        <v>650</v>
      </c>
      <c r="P35" s="29">
        <v>310</v>
      </c>
      <c r="Q35" s="29">
        <v>800</v>
      </c>
      <c r="R35" s="29">
        <v>220</v>
      </c>
    </row>
    <row r="36" spans="1:20" x14ac:dyDescent="0.25">
      <c r="A36" s="13">
        <v>27</v>
      </c>
      <c r="B36" s="42"/>
      <c r="C36" s="42"/>
      <c r="D36" s="42"/>
      <c r="E36" s="5">
        <v>12</v>
      </c>
      <c r="F36" s="42"/>
      <c r="G36" s="44"/>
      <c r="H36" s="26">
        <f t="shared" si="6"/>
        <v>5120.8695652173919</v>
      </c>
      <c r="I36" s="26">
        <f t="shared" si="7"/>
        <v>4808.3282302510725</v>
      </c>
      <c r="J36" s="26"/>
      <c r="K36" s="25">
        <v>5889</v>
      </c>
      <c r="L36" s="27">
        <f t="shared" si="9"/>
        <v>7066.8</v>
      </c>
      <c r="M36" s="31"/>
      <c r="N36" s="31"/>
      <c r="O36" s="28">
        <v>650</v>
      </c>
      <c r="P36" s="29">
        <v>310</v>
      </c>
      <c r="Q36" s="29">
        <v>800</v>
      </c>
      <c r="R36" s="29">
        <v>220</v>
      </c>
    </row>
    <row r="37" spans="1:20" x14ac:dyDescent="0.25">
      <c r="A37" s="13">
        <v>28</v>
      </c>
      <c r="B37" s="42"/>
      <c r="C37" s="42"/>
      <c r="D37" s="42"/>
      <c r="E37" s="5">
        <v>18</v>
      </c>
      <c r="F37" s="42"/>
      <c r="G37" s="44"/>
      <c r="H37" s="26">
        <f t="shared" si="6"/>
        <v>5712.1739130434789</v>
      </c>
      <c r="I37" s="26">
        <f t="shared" si="7"/>
        <v>5363.5435803225155</v>
      </c>
      <c r="J37" s="26"/>
      <c r="K37" s="25">
        <v>6569</v>
      </c>
      <c r="L37" s="31"/>
      <c r="M37" s="31"/>
      <c r="N37" s="31"/>
      <c r="O37" s="28">
        <v>650</v>
      </c>
      <c r="P37" s="29">
        <v>420</v>
      </c>
      <c r="Q37" s="29">
        <v>400</v>
      </c>
      <c r="R37" s="29">
        <v>220</v>
      </c>
    </row>
    <row r="38" spans="1:20" x14ac:dyDescent="0.25">
      <c r="A38" s="13">
        <v>29</v>
      </c>
      <c r="B38" s="42"/>
      <c r="C38" s="42"/>
      <c r="D38" s="42"/>
      <c r="E38" s="5">
        <v>24</v>
      </c>
      <c r="F38" s="42"/>
      <c r="G38" s="44"/>
      <c r="H38" s="26">
        <f t="shared" si="6"/>
        <v>5774.7826086956529</v>
      </c>
      <c r="I38" s="26">
        <f t="shared" si="7"/>
        <v>5422.3310879771388</v>
      </c>
      <c r="J38" s="26"/>
      <c r="K38" s="25">
        <v>6641</v>
      </c>
      <c r="L38" s="31"/>
      <c r="M38" s="31"/>
      <c r="N38" s="31"/>
      <c r="O38" s="28">
        <v>650</v>
      </c>
      <c r="P38" s="29">
        <v>420</v>
      </c>
      <c r="Q38" s="29">
        <v>400</v>
      </c>
      <c r="R38" s="29">
        <v>220</v>
      </c>
    </row>
    <row r="39" spans="1:20" x14ac:dyDescent="0.25">
      <c r="A39" s="13">
        <v>30</v>
      </c>
      <c r="B39" s="42"/>
      <c r="C39" s="42"/>
      <c r="D39" s="42"/>
      <c r="E39" s="5">
        <v>30</v>
      </c>
      <c r="F39" s="42"/>
      <c r="G39" s="44"/>
      <c r="H39" s="26">
        <f t="shared" si="6"/>
        <v>7901.739130434783</v>
      </c>
      <c r="I39" s="26">
        <f t="shared" si="7"/>
        <v>7419.4733619105946</v>
      </c>
      <c r="J39" s="26"/>
      <c r="K39" s="25">
        <v>9087</v>
      </c>
      <c r="L39" s="31"/>
      <c r="M39" s="31"/>
      <c r="N39" s="31"/>
      <c r="O39" s="28">
        <v>650</v>
      </c>
      <c r="P39" s="29">
        <v>420</v>
      </c>
      <c r="Q39" s="29">
        <v>400</v>
      </c>
      <c r="R39" s="29">
        <v>220</v>
      </c>
    </row>
    <row r="40" spans="1:20" x14ac:dyDescent="0.25">
      <c r="A40" s="13">
        <v>31</v>
      </c>
      <c r="B40" s="42"/>
      <c r="C40" s="42"/>
      <c r="D40" s="42"/>
      <c r="E40" s="5">
        <v>36</v>
      </c>
      <c r="F40" s="42"/>
      <c r="G40" s="44"/>
      <c r="H40" s="26">
        <f t="shared" si="6"/>
        <v>8258.2608695652179</v>
      </c>
      <c r="I40" s="26">
        <f t="shared" si="7"/>
        <v>7754.2355582772007</v>
      </c>
      <c r="J40" s="26"/>
      <c r="K40" s="25">
        <v>9497</v>
      </c>
      <c r="L40" s="31"/>
      <c r="M40" s="31"/>
      <c r="N40" s="31"/>
      <c r="O40" s="28">
        <v>650</v>
      </c>
      <c r="P40" s="29">
        <v>420</v>
      </c>
      <c r="Q40" s="29">
        <v>400</v>
      </c>
      <c r="R40" s="29">
        <v>220</v>
      </c>
    </row>
    <row r="41" spans="1:20" x14ac:dyDescent="0.25">
      <c r="A41" s="13">
        <v>32</v>
      </c>
      <c r="B41" s="41">
        <v>10</v>
      </c>
      <c r="C41" s="41" t="s">
        <v>37</v>
      </c>
      <c r="D41" s="41" t="s">
        <v>7</v>
      </c>
      <c r="E41" s="5">
        <v>6</v>
      </c>
      <c r="F41" s="41">
        <v>4</v>
      </c>
      <c r="G41" s="43">
        <v>20</v>
      </c>
      <c r="H41" s="30"/>
      <c r="I41" s="30"/>
      <c r="J41" s="26">
        <f>M41/1.15</f>
        <v>6456.521739130435</v>
      </c>
      <c r="K41" s="27"/>
      <c r="L41" s="27"/>
      <c r="M41" s="25">
        <v>7425</v>
      </c>
      <c r="N41" s="27">
        <f>M41*1.25</f>
        <v>9281.25</v>
      </c>
      <c r="O41" s="28">
        <v>650</v>
      </c>
      <c r="P41" s="29">
        <v>420</v>
      </c>
      <c r="Q41" s="29">
        <v>800</v>
      </c>
      <c r="R41" s="29">
        <v>220</v>
      </c>
    </row>
    <row r="42" spans="1:20" x14ac:dyDescent="0.25">
      <c r="A42" s="13">
        <v>33</v>
      </c>
      <c r="B42" s="42"/>
      <c r="C42" s="42"/>
      <c r="D42" s="42"/>
      <c r="E42" s="5">
        <v>9</v>
      </c>
      <c r="F42" s="56"/>
      <c r="G42" s="44"/>
      <c r="H42" s="30"/>
      <c r="I42" s="30"/>
      <c r="J42" s="26">
        <f t="shared" ref="J42:J44" si="10">M42/1.15</f>
        <v>6505.217391304348</v>
      </c>
      <c r="K42" s="31"/>
      <c r="L42" s="31"/>
      <c r="M42" s="25">
        <v>7481</v>
      </c>
      <c r="N42" s="27">
        <f t="shared" ref="N42:N44" si="11">M42*1.25</f>
        <v>9351.25</v>
      </c>
      <c r="O42" s="28">
        <v>650</v>
      </c>
      <c r="P42" s="29">
        <v>420</v>
      </c>
      <c r="Q42" s="29">
        <v>800</v>
      </c>
      <c r="R42" s="29">
        <v>220</v>
      </c>
    </row>
    <row r="43" spans="1:20" x14ac:dyDescent="0.25">
      <c r="A43" s="13">
        <v>34</v>
      </c>
      <c r="B43" s="42"/>
      <c r="C43" s="42"/>
      <c r="D43" s="42"/>
      <c r="E43" s="5">
        <v>12</v>
      </c>
      <c r="F43" s="56"/>
      <c r="G43" s="44"/>
      <c r="H43" s="30"/>
      <c r="I43" s="30"/>
      <c r="J43" s="26">
        <f t="shared" si="10"/>
        <v>6574.7826086956529</v>
      </c>
      <c r="K43" s="31"/>
      <c r="L43" s="31"/>
      <c r="M43" s="25">
        <v>7561</v>
      </c>
      <c r="N43" s="27">
        <f t="shared" si="11"/>
        <v>9451.25</v>
      </c>
      <c r="O43" s="28">
        <v>650</v>
      </c>
      <c r="P43" s="29">
        <v>420</v>
      </c>
      <c r="Q43" s="29">
        <v>800</v>
      </c>
      <c r="R43" s="29">
        <v>220</v>
      </c>
    </row>
    <row r="44" spans="1:20" x14ac:dyDescent="0.25">
      <c r="A44" s="13">
        <v>35</v>
      </c>
      <c r="B44" s="59"/>
      <c r="C44" s="59"/>
      <c r="D44" s="59"/>
      <c r="E44" s="5">
        <v>15</v>
      </c>
      <c r="F44" s="57"/>
      <c r="G44" s="44"/>
      <c r="H44" s="30"/>
      <c r="I44" s="30"/>
      <c r="J44" s="26">
        <f t="shared" si="10"/>
        <v>7305.217391304348</v>
      </c>
      <c r="K44" s="31"/>
      <c r="L44" s="31"/>
      <c r="M44" s="25">
        <v>8401</v>
      </c>
      <c r="N44" s="27">
        <f t="shared" si="11"/>
        <v>10501.25</v>
      </c>
      <c r="O44" s="28">
        <v>650</v>
      </c>
      <c r="P44" s="29">
        <v>420</v>
      </c>
      <c r="Q44" s="29">
        <v>800</v>
      </c>
      <c r="R44" s="29">
        <v>220</v>
      </c>
    </row>
    <row r="45" spans="1:20" x14ac:dyDescent="0.25">
      <c r="A45" s="14"/>
      <c r="B45" s="15"/>
      <c r="C45" s="15"/>
      <c r="D45" s="15"/>
      <c r="E45" s="16"/>
      <c r="F45" s="16"/>
      <c r="G45" s="15"/>
      <c r="H45" s="17"/>
      <c r="I45" s="17"/>
      <c r="J45" s="18"/>
      <c r="K45" s="19"/>
      <c r="L45" s="19"/>
      <c r="M45" s="20"/>
      <c r="N45" s="20"/>
      <c r="O45" s="21"/>
      <c r="P45" s="22"/>
      <c r="Q45" s="22"/>
      <c r="R45" s="22"/>
    </row>
    <row r="46" spans="1:20" x14ac:dyDescent="0.25">
      <c r="A46" s="12"/>
      <c r="B46" s="12"/>
      <c r="C46" s="12"/>
      <c r="D46" s="12"/>
      <c r="E46" s="12"/>
      <c r="F46" s="23" t="s">
        <v>32</v>
      </c>
      <c r="G46" s="12"/>
      <c r="H46" s="12"/>
      <c r="I46" s="12"/>
      <c r="J46" s="12"/>
      <c r="K46" s="24"/>
      <c r="L46" s="24"/>
      <c r="M46" s="24"/>
      <c r="N46" s="24"/>
      <c r="O46" s="24"/>
      <c r="P46" s="12"/>
      <c r="Q46" s="12"/>
      <c r="R46" s="12"/>
    </row>
    <row r="47" spans="1:20" ht="15.75" customHeight="1" x14ac:dyDescent="0.25">
      <c r="A47" s="12"/>
      <c r="B47" s="12"/>
      <c r="C47" s="12"/>
      <c r="D47" s="12"/>
      <c r="E47" s="12"/>
      <c r="F47" s="34" t="str">
        <f t="shared" ref="F47:F57" si="12">T47</f>
        <v>Температура эксплуатации -40°С/+40°  -   +5%</v>
      </c>
      <c r="G47" s="34"/>
      <c r="H47" s="34"/>
      <c r="I47" s="34"/>
      <c r="J47" s="34"/>
      <c r="K47" s="34"/>
      <c r="L47" s="34"/>
      <c r="M47" s="34"/>
      <c r="N47" s="34"/>
      <c r="O47" s="34"/>
      <c r="P47" s="12"/>
      <c r="Q47" s="12"/>
      <c r="R47" s="12"/>
      <c r="T47" s="1" t="s">
        <v>14</v>
      </c>
    </row>
    <row r="48" spans="1:20" ht="15" customHeight="1" x14ac:dyDescent="0.25">
      <c r="A48" s="12"/>
      <c r="B48" s="12"/>
      <c r="C48" s="12"/>
      <c r="D48" s="12"/>
      <c r="E48" s="12"/>
      <c r="F48" s="34" t="str">
        <f t="shared" si="12"/>
        <v>Для работы в химически-агрессивной среде(ISO - C4) -  +5%</v>
      </c>
      <c r="G48" s="34"/>
      <c r="H48" s="34"/>
      <c r="I48" s="34"/>
      <c r="J48" s="34"/>
      <c r="K48" s="34"/>
      <c r="L48" s="34"/>
      <c r="M48" s="34"/>
      <c r="N48" s="34"/>
      <c r="O48" s="34"/>
      <c r="P48" s="12"/>
      <c r="Q48" s="12"/>
      <c r="R48" s="12"/>
      <c r="T48" s="1" t="s">
        <v>16</v>
      </c>
    </row>
    <row r="49" spans="1:20" ht="15" customHeight="1" x14ac:dyDescent="0.25">
      <c r="A49" s="12"/>
      <c r="B49" s="12"/>
      <c r="C49" s="12"/>
      <c r="D49" s="12"/>
      <c r="E49" s="12"/>
      <c r="F49" s="34" t="str">
        <f t="shared" si="12"/>
        <v>Тропическое исполнение -  +10%</v>
      </c>
      <c r="G49" s="34"/>
      <c r="H49" s="34"/>
      <c r="I49" s="34"/>
      <c r="J49" s="34"/>
      <c r="K49" s="34"/>
      <c r="L49" s="34"/>
      <c r="M49" s="34"/>
      <c r="N49" s="34"/>
      <c r="O49" s="34"/>
      <c r="P49" s="12"/>
      <c r="Q49" s="12"/>
      <c r="R49" s="12"/>
      <c r="T49" s="1" t="s">
        <v>15</v>
      </c>
    </row>
    <row r="50" spans="1:20" ht="15.75" customHeight="1" x14ac:dyDescent="0.25">
      <c r="A50" s="12"/>
      <c r="B50" s="12"/>
      <c r="C50" s="12"/>
      <c r="D50" s="12"/>
      <c r="E50" s="12"/>
      <c r="F50" s="34" t="str">
        <f t="shared" si="12"/>
        <v>Радиоуправление  крановое        +4000 евро</v>
      </c>
      <c r="G50" s="34"/>
      <c r="H50" s="34"/>
      <c r="I50" s="34"/>
      <c r="J50" s="34"/>
      <c r="K50" s="34"/>
      <c r="L50" s="34"/>
      <c r="M50" s="34"/>
      <c r="N50" s="34"/>
      <c r="O50" s="34"/>
      <c r="P50" s="12"/>
      <c r="Q50" s="12"/>
      <c r="R50" s="12"/>
      <c r="T50" s="1" t="s">
        <v>29</v>
      </c>
    </row>
    <row r="51" spans="1:20" ht="15" customHeight="1" x14ac:dyDescent="0.25">
      <c r="A51" s="12"/>
      <c r="B51" s="12"/>
      <c r="C51" s="12"/>
      <c r="D51" s="12"/>
      <c r="E51" s="12"/>
      <c r="F51" s="34" t="str">
        <f t="shared" si="12"/>
        <v>Концевой выключатель на пер-ние тали (комплект) +400евро</v>
      </c>
      <c r="G51" s="34"/>
      <c r="H51" s="34"/>
      <c r="I51" s="34"/>
      <c r="J51" s="34"/>
      <c r="K51" s="34"/>
      <c r="L51" s="34"/>
      <c r="M51" s="34"/>
      <c r="N51" s="34"/>
      <c r="O51" s="34"/>
      <c r="P51" s="12"/>
      <c r="Q51" s="12"/>
      <c r="R51" s="12"/>
      <c r="T51" s="1" t="s">
        <v>30</v>
      </c>
    </row>
    <row r="52" spans="1:20" ht="14.1" customHeight="1" x14ac:dyDescent="0.25">
      <c r="A52" s="12"/>
      <c r="B52" s="12"/>
      <c r="C52" s="12"/>
      <c r="D52" s="12"/>
      <c r="E52" s="12"/>
      <c r="F52" s="34" t="str">
        <f t="shared" si="12"/>
        <v>Покраска в цвет клиента                 +65 евро</v>
      </c>
      <c r="G52" s="34"/>
      <c r="H52" s="34"/>
      <c r="I52" s="34"/>
      <c r="J52" s="34"/>
      <c r="K52" s="34"/>
      <c r="L52" s="34"/>
      <c r="M52" s="34"/>
      <c r="N52" s="34"/>
      <c r="O52" s="34"/>
      <c r="P52" s="12"/>
      <c r="Q52" s="12"/>
      <c r="R52" s="12"/>
      <c r="T52" s="1" t="s">
        <v>17</v>
      </c>
    </row>
    <row r="53" spans="1:20" ht="18" customHeight="1" x14ac:dyDescent="0.25">
      <c r="A53" s="12"/>
      <c r="B53" s="12"/>
      <c r="C53" s="12"/>
      <c r="D53" s="12"/>
      <c r="E53" s="12"/>
      <c r="F53" s="34" t="str">
        <f t="shared" si="12"/>
        <v>Ширина полки более 300мм         +2%</v>
      </c>
      <c r="G53" s="34"/>
      <c r="H53" s="34"/>
      <c r="I53" s="34"/>
      <c r="J53" s="34"/>
      <c r="K53" s="34"/>
      <c r="L53" s="34"/>
      <c r="M53" s="34"/>
      <c r="N53" s="34"/>
      <c r="O53" s="34"/>
      <c r="P53" s="12"/>
      <c r="Q53" s="12"/>
      <c r="R53" s="12"/>
      <c r="T53" s="1" t="s">
        <v>18</v>
      </c>
    </row>
    <row r="54" spans="1:20" ht="17.100000000000001" customHeight="1" x14ac:dyDescent="0.25">
      <c r="A54" s="12"/>
      <c r="B54" s="12"/>
      <c r="C54" s="12"/>
      <c r="D54" s="12"/>
      <c r="E54" s="12"/>
      <c r="F54" s="34" t="str">
        <f t="shared" si="12"/>
        <v>Крановое исполнение тали           +420 евро</v>
      </c>
      <c r="G54" s="34"/>
      <c r="H54" s="34"/>
      <c r="I54" s="34"/>
      <c r="J54" s="34"/>
      <c r="K54" s="34"/>
      <c r="L54" s="34"/>
      <c r="M54" s="34"/>
      <c r="N54" s="34"/>
      <c r="O54" s="34"/>
      <c r="P54" s="12"/>
      <c r="Q54" s="12"/>
      <c r="R54" s="12"/>
      <c r="T54" s="2" t="s">
        <v>31</v>
      </c>
    </row>
    <row r="55" spans="1:20" x14ac:dyDescent="0.25">
      <c r="A55" s="12"/>
      <c r="B55" s="12"/>
      <c r="C55" s="12"/>
      <c r="D55" s="12"/>
      <c r="E55" s="12"/>
      <c r="F55" s="34" t="str">
        <f t="shared" si="12"/>
        <v>Сейсмичность 8 баллов                   +5%</v>
      </c>
      <c r="G55" s="34"/>
      <c r="H55" s="34"/>
      <c r="I55" s="34"/>
      <c r="J55" s="34"/>
      <c r="K55" s="34"/>
      <c r="L55" s="34"/>
      <c r="M55" s="34"/>
      <c r="N55" s="34"/>
      <c r="O55" s="34"/>
      <c r="P55" s="12"/>
      <c r="Q55" s="12"/>
      <c r="R55" s="12"/>
      <c r="T55" s="3" t="s">
        <v>19</v>
      </c>
    </row>
    <row r="56" spans="1:20" x14ac:dyDescent="0.25">
      <c r="A56" s="12"/>
      <c r="B56" s="12"/>
      <c r="C56" s="12"/>
      <c r="D56" s="12"/>
      <c r="E56" s="12"/>
      <c r="F56" s="34" t="str">
        <f t="shared" si="12"/>
        <v>Сейсмичность 9 баллов                   +8%</v>
      </c>
      <c r="G56" s="34"/>
      <c r="H56" s="34"/>
      <c r="I56" s="34"/>
      <c r="J56" s="34"/>
      <c r="K56" s="34"/>
      <c r="L56" s="34"/>
      <c r="M56" s="34"/>
      <c r="N56" s="34"/>
      <c r="O56" s="34"/>
      <c r="P56" s="12"/>
      <c r="Q56" s="12"/>
      <c r="R56" s="12"/>
      <c r="T56" s="3" t="s">
        <v>20</v>
      </c>
    </row>
    <row r="57" spans="1:20" x14ac:dyDescent="0.25">
      <c r="A57" s="12"/>
      <c r="B57" s="12"/>
      <c r="C57" s="12"/>
      <c r="D57" s="12"/>
      <c r="E57" s="12"/>
      <c r="F57" s="35" t="str">
        <f t="shared" si="12"/>
        <v>Исполнение взрывозащиты 1Еx ed IIC T5   +25%</v>
      </c>
      <c r="G57" s="35"/>
      <c r="H57" s="35"/>
      <c r="I57" s="35"/>
      <c r="J57" s="35"/>
      <c r="K57" s="35"/>
      <c r="L57" s="35"/>
      <c r="M57" s="35"/>
      <c r="N57" s="35"/>
      <c r="O57" s="35"/>
      <c r="P57" s="12"/>
      <c r="Q57" s="12"/>
      <c r="R57" s="12"/>
      <c r="T57" s="3" t="s">
        <v>33</v>
      </c>
    </row>
    <row r="58" spans="1:20" x14ac:dyDescent="0.25">
      <c r="A58" s="12"/>
      <c r="B58" s="12"/>
      <c r="C58" s="12"/>
      <c r="D58" s="12"/>
      <c r="E58" s="12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12"/>
      <c r="Q58" s="12"/>
      <c r="R58" s="12"/>
    </row>
    <row r="59" spans="1:20" x14ac:dyDescent="0.25">
      <c r="A59" s="12"/>
      <c r="B59" s="12"/>
      <c r="C59" s="12"/>
      <c r="D59" s="12"/>
      <c r="E59" s="12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12"/>
      <c r="Q59" s="12"/>
      <c r="R59" s="12"/>
    </row>
    <row r="60" spans="1:20" x14ac:dyDescent="0.25">
      <c r="A60" s="12"/>
      <c r="B60" s="12"/>
      <c r="C60" s="12"/>
      <c r="D60" s="12"/>
      <c r="E60" s="12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12"/>
      <c r="Q60" s="12"/>
      <c r="R60" s="12"/>
    </row>
    <row r="61" spans="1:20" x14ac:dyDescent="0.25">
      <c r="A61" s="12"/>
      <c r="B61" s="12"/>
      <c r="C61" s="12"/>
      <c r="D61" s="12"/>
      <c r="E61" s="12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12"/>
      <c r="Q61" s="12"/>
      <c r="R61" s="12"/>
    </row>
    <row r="62" spans="1:20" x14ac:dyDescent="0.25"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20" x14ac:dyDescent="0.25">
      <c r="F63" s="32"/>
      <c r="G63" s="32"/>
      <c r="H63" s="32"/>
      <c r="I63" s="32"/>
      <c r="J63" s="32"/>
      <c r="K63" s="32"/>
      <c r="L63" s="32"/>
      <c r="M63" s="32"/>
      <c r="N63" s="32"/>
      <c r="O63" s="32"/>
    </row>
  </sheetData>
  <mergeCells count="69">
    <mergeCell ref="A4:R4"/>
    <mergeCell ref="A5:A8"/>
    <mergeCell ref="B5:B8"/>
    <mergeCell ref="C5:C8"/>
    <mergeCell ref="D5:D8"/>
    <mergeCell ref="E5:E8"/>
    <mergeCell ref="R5:R8"/>
    <mergeCell ref="H7:H8"/>
    <mergeCell ref="K7:K8"/>
    <mergeCell ref="L7:L8"/>
    <mergeCell ref="G5:G8"/>
    <mergeCell ref="O5:O8"/>
    <mergeCell ref="P5:P8"/>
    <mergeCell ref="Q5:Q8"/>
    <mergeCell ref="M7:M8"/>
    <mergeCell ref="N7:N8"/>
    <mergeCell ref="B17:B23"/>
    <mergeCell ref="C17:C23"/>
    <mergeCell ref="D17:D23"/>
    <mergeCell ref="F17:F23"/>
    <mergeCell ref="G17:G23"/>
    <mergeCell ref="B10:B16"/>
    <mergeCell ref="C10:C16"/>
    <mergeCell ref="D10:D16"/>
    <mergeCell ref="F10:F16"/>
    <mergeCell ref="G10:G16"/>
    <mergeCell ref="B34:B40"/>
    <mergeCell ref="C34:C40"/>
    <mergeCell ref="D34:D40"/>
    <mergeCell ref="B41:B44"/>
    <mergeCell ref="C41:C44"/>
    <mergeCell ref="D41:D44"/>
    <mergeCell ref="B27:B33"/>
    <mergeCell ref="C27:C33"/>
    <mergeCell ref="D27:D33"/>
    <mergeCell ref="F27:F33"/>
    <mergeCell ref="G27:G33"/>
    <mergeCell ref="C24:C26"/>
    <mergeCell ref="B24:B26"/>
    <mergeCell ref="D24:D26"/>
    <mergeCell ref="F24:F26"/>
    <mergeCell ref="G24:G26"/>
    <mergeCell ref="F51:O51"/>
    <mergeCell ref="H5:N5"/>
    <mergeCell ref="F47:O47"/>
    <mergeCell ref="F48:O48"/>
    <mergeCell ref="F49:O49"/>
    <mergeCell ref="F34:F40"/>
    <mergeCell ref="G34:G40"/>
    <mergeCell ref="K6:N6"/>
    <mergeCell ref="F5:F8"/>
    <mergeCell ref="H6:J6"/>
    <mergeCell ref="J7:J8"/>
    <mergeCell ref="I7:I8"/>
    <mergeCell ref="F41:F44"/>
    <mergeCell ref="G41:G44"/>
    <mergeCell ref="F62:O62"/>
    <mergeCell ref="F63:O63"/>
    <mergeCell ref="F56:O56"/>
    <mergeCell ref="F57:O57"/>
    <mergeCell ref="F58:O58"/>
    <mergeCell ref="F59:O59"/>
    <mergeCell ref="F60:O60"/>
    <mergeCell ref="F61:O61"/>
    <mergeCell ref="F52:O52"/>
    <mergeCell ref="F53:O53"/>
    <mergeCell ref="F54:O54"/>
    <mergeCell ref="F55:O55"/>
    <mergeCell ref="F50:O50"/>
  </mergeCell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Тип 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Масленников</dc:creator>
  <cp:lastModifiedBy>Admin</cp:lastModifiedBy>
  <cp:lastPrinted>2016-06-19T19:53:57Z</cp:lastPrinted>
  <dcterms:created xsi:type="dcterms:W3CDTF">2015-06-08T14:47:20Z</dcterms:created>
  <dcterms:modified xsi:type="dcterms:W3CDTF">2017-02-13T10:53:13Z</dcterms:modified>
</cp:coreProperties>
</file>